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финансов\Общие\КВАРТАЛЬНЫЕ ОТЧЁТЫ\2021 год\3 квартал 2021\"/>
    </mc:Choice>
  </mc:AlternateContent>
  <bookViews>
    <workbookView xWindow="0" yWindow="0" windowWidth="28800" windowHeight="11700"/>
  </bookViews>
  <sheets>
    <sheet name="1 квартал" sheetId="4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C41" i="4" l="1"/>
  <c r="E38" i="4"/>
  <c r="D55" i="4" l="1"/>
  <c r="C55" i="4"/>
  <c r="E54" i="4"/>
  <c r="C44" i="4" l="1"/>
  <c r="E37" i="4"/>
  <c r="D59" i="4"/>
  <c r="C59" i="4"/>
  <c r="D57" i="4"/>
  <c r="C57" i="4"/>
  <c r="D51" i="4"/>
  <c r="C51" i="4"/>
  <c r="D46" i="4"/>
  <c r="C46" i="4"/>
  <c r="D44" i="4"/>
  <c r="D41" i="4"/>
  <c r="D34" i="4"/>
  <c r="C34" i="4"/>
  <c r="D32" i="4"/>
  <c r="C32" i="4"/>
  <c r="D27" i="4"/>
  <c r="C27" i="4"/>
  <c r="D20" i="4"/>
  <c r="C20" i="4"/>
  <c r="D16" i="4"/>
  <c r="C16" i="4"/>
  <c r="E8" i="4"/>
  <c r="E9" i="4"/>
  <c r="E10" i="4"/>
  <c r="E11" i="4"/>
  <c r="E13" i="4"/>
  <c r="E15" i="4"/>
  <c r="E17" i="4"/>
  <c r="E18" i="4"/>
  <c r="E19" i="4"/>
  <c r="E21" i="4"/>
  <c r="E22" i="4"/>
  <c r="E23" i="4"/>
  <c r="E24" i="4"/>
  <c r="E26" i="4"/>
  <c r="E28" i="4"/>
  <c r="E29" i="4"/>
  <c r="E30" i="4"/>
  <c r="E31" i="4"/>
  <c r="E33" i="4"/>
  <c r="E35" i="4"/>
  <c r="E36" i="4"/>
  <c r="E39" i="4"/>
  <c r="E40" i="4"/>
  <c r="E42" i="4"/>
  <c r="E43" i="4"/>
  <c r="E45" i="4"/>
  <c r="E47" i="4"/>
  <c r="E48" i="4"/>
  <c r="E49" i="4"/>
  <c r="E50" i="4"/>
  <c r="E52" i="4"/>
  <c r="E53" i="4"/>
  <c r="E56" i="4"/>
  <c r="E58" i="4"/>
  <c r="E7" i="4"/>
  <c r="E51" i="4" l="1"/>
  <c r="E32" i="4"/>
  <c r="D60" i="4"/>
  <c r="E20" i="4"/>
  <c r="C60" i="4"/>
  <c r="E59" i="4"/>
  <c r="E57" i="4"/>
  <c r="E55" i="4"/>
  <c r="E46" i="4"/>
  <c r="E44" i="4"/>
  <c r="E34" i="4"/>
  <c r="E27" i="4"/>
  <c r="E16" i="4"/>
  <c r="E60" i="4" l="1"/>
  <c r="E41" i="4"/>
</calcChain>
</file>

<file path=xl/sharedStrings.xml><?xml version="1.0" encoding="utf-8"?>
<sst xmlns="http://schemas.openxmlformats.org/spreadsheetml/2006/main" count="107" uniqueCount="107">
  <si>
    <t>Всего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</si>
  <si>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</si>
  <si>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</si>
  <si>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</si>
  <si>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</si>
  <si>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ФИЗИЧЕСКАЯ КУЛЬТУРА И СПОРТ</t>
  </si>
  <si>
    <t>Массовый спорт</t>
  </si>
  <si>
    <t>Физическая культура</t>
  </si>
  <si>
    <t>СОЦИАЛЬНАЯ ПОЛИТИКА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</si>
  <si>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</si>
  <si>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</si>
  <si>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</si>
  <si>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</si>
  <si>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ЗДРАВООХРАНЕНИЕ</t>
  </si>
  <si>
    <t>Другие вопросы в области здравоохранения</t>
  </si>
  <si>
    <t>КУЛЬТУРА, КИНЕМАТОГРАФИЯ</t>
  </si>
  <si>
    <t>Другие вопросы в области культуры, кинематографии</t>
  </si>
  <si>
    <t>Культура</t>
  </si>
  <si>
    <t>ОБРАЗОВАНИЕ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</si>
  <si>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</si>
  <si>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</si>
  <si>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</si>
  <si>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</si>
  <si>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</si>
  <si>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ОХРАНА ОКРУЖАЮЩЕЙ СРЕДЫ</t>
  </si>
  <si>
    <t>Другие вопросы в области охраны окружающей среды</t>
  </si>
  <si>
    <t>ЖИЛИЩНО-КОММУНАЛЬНОЕ ХОЗЯЙСТВО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</si>
  <si>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</si>
  <si>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</si>
  <si>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</si>
  <si>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</si>
  <si>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</si>
  <si>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</si>
  <si>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</si>
  <si>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</si>
  <si>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</si>
  <si>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</si>
  <si>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</si>
  <si>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</si>
  <si>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</si>
  <si>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</si>
  <si>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ОБЩЕГОСУДАРСТВЕННЫЕ ВОПРОСЫ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</si>
  <si>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</si>
  <si>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</si>
  <si>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</si>
  <si>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</si>
  <si>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</si>
  <si>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</si>
  <si>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</si>
  <si>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</si>
  <si>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</si>
  <si>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>0104</t>
  </si>
  <si>
    <t>0105</t>
  </si>
  <si>
    <t>0106</t>
  </si>
  <si>
    <t>0111</t>
  </si>
  <si>
    <t>0113</t>
  </si>
  <si>
    <t>0100</t>
  </si>
  <si>
    <t>0304</t>
  </si>
  <si>
    <t>0309</t>
  </si>
  <si>
    <t>0314</t>
  </si>
  <si>
    <t>0300</t>
  </si>
  <si>
    <t>0401</t>
  </si>
  <si>
    <t>0405</t>
  </si>
  <si>
    <t>0408</t>
  </si>
  <si>
    <t>0409</t>
  </si>
  <si>
    <t>0412</t>
  </si>
  <si>
    <t>0400</t>
  </si>
  <si>
    <t>0501</t>
  </si>
  <si>
    <t>0502</t>
  </si>
  <si>
    <t>0503</t>
  </si>
  <si>
    <t>0505</t>
  </si>
  <si>
    <t>0500</t>
  </si>
  <si>
    <t>0605</t>
  </si>
  <si>
    <t>0600</t>
  </si>
  <si>
    <t>0701</t>
  </si>
  <si>
    <t>0702</t>
  </si>
  <si>
    <t>0703</t>
  </si>
  <si>
    <t>0707</t>
  </si>
  <si>
    <t>0709</t>
  </si>
  <si>
    <t>0700</t>
  </si>
  <si>
    <t>0801</t>
  </si>
  <si>
    <t>0804</t>
  </si>
  <si>
    <t>0800</t>
  </si>
  <si>
    <t>0909</t>
  </si>
  <si>
    <t>0900</t>
  </si>
  <si>
    <t>1000</t>
  </si>
  <si>
    <t>1100</t>
  </si>
  <si>
    <t>1200</t>
  </si>
  <si>
    <t>1300</t>
  </si>
  <si>
    <t>Рз, Пр</t>
  </si>
  <si>
    <t>Наименование</t>
  </si>
  <si>
    <t>Приложение 2</t>
  </si>
  <si>
    <t>тыс. рублей</t>
  </si>
  <si>
    <t>0107</t>
  </si>
  <si>
    <t>Обеспечение проведения выборов и референдумов</t>
  </si>
  <si>
    <t>0410</t>
  </si>
  <si>
    <t>Связь и информатика</t>
  </si>
  <si>
    <t>1103</t>
  </si>
  <si>
    <t>Спорт высших достижений</t>
  </si>
  <si>
    <t>% исполнения к плану</t>
  </si>
  <si>
    <t>0705</t>
  </si>
  <si>
    <t>Профессиональная подготовка, переподготовка и повышение квалификации</t>
  </si>
  <si>
    <t>Уточненные плановые назначения на 2021 год</t>
  </si>
  <si>
    <t>Исполнено на 01.10.2021</t>
  </si>
  <si>
    <t>0112</t>
  </si>
  <si>
    <t>Прикладные научные исследования в области общегосударственных вопросов</t>
  </si>
  <si>
    <t xml:space="preserve">Сведения об исполнении  бюджета города Нижневартовска  в разрезе разделов и подразделов классификации расходов  бюджета за 9 месяцев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</si>
</sst>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\-#,##0.00;0.00"/>
    <numFmt numFmtId="165" formatCode="#,##0.0"/>
    <numFmt numFmtId="166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4">
    <xf numFmtId="0" fontId="0" fillId="0" borderId="0" xfId="0"/>
    <xf numFmtId="49" fontId="2" fillId="0" borderId="0" xfId="1" applyNumberFormat="1" applyFont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0" fontId="2" fillId="0" borderId="0" xfId="1" applyFont="1"/>
    <xf numFmtId="49" fontId="2" fillId="0" borderId="0" xfId="1" applyNumberFormat="1" applyFont="1" applyFill="1" applyAlignment="1" applyProtection="1">
      <alignment horizontal="center"/>
      <protection hidden="1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 applyProtection="1">
      <alignment wrapText="1" shrinkToFit="1"/>
      <protection hidden="1"/>
    </xf>
    <xf numFmtId="49" fontId="2" fillId="0" borderId="0" xfId="1" applyNumberFormat="1" applyFont="1" applyFill="1" applyAlignment="1" applyProtection="1">
      <alignment wrapText="1" shrinkToFit="1"/>
      <protection hidden="1"/>
    </xf>
    <xf numFmtId="49" fontId="2" fillId="0" borderId="0" xfId="1" applyNumberFormat="1" applyFont="1" applyAlignment="1">
      <alignment wrapText="1" shrinkToFit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0" xfId="1" applyFont="1" applyAlignment="1">
      <alignment horizontal="center"/>
    </xf>
    <xf numFmtId="49" fontId="2" fillId="2" borderId="0" xfId="1" applyNumberFormat="1" applyFont="1" applyFill="1" applyAlignment="1" applyProtection="1">
      <alignment horizontal="center"/>
      <protection hidden="1"/>
    </xf>
    <xf numFmtId="49" fontId="2" fillId="2" borderId="0" xfId="1" applyNumberFormat="1" applyFont="1" applyFill="1" applyAlignment="1" applyProtection="1">
      <alignment wrapText="1" shrinkToFit="1"/>
      <protection hidden="1"/>
    </xf>
    <xf numFmtId="0" fontId="2" fillId="2" borderId="0" xfId="1" applyFont="1" applyFill="1" applyProtection="1">
      <protection hidden="1"/>
    </xf>
    <xf numFmtId="0" fontId="2" fillId="2" borderId="0" xfId="1" applyFont="1" applyFill="1"/>
    <xf numFmtId="49" fontId="4" fillId="0" borderId="0" xfId="1" applyNumberFormat="1" applyFont="1" applyFill="1" applyAlignment="1" applyProtection="1">
      <alignment horizontal="center" wrapText="1" shrinkToFit="1"/>
      <protection hidden="1"/>
    </xf>
    <xf numFmtId="0" fontId="2" fillId="0" borderId="0" xfId="1" applyFont="1" applyAlignment="1">
      <alignment horizontal="right"/>
    </xf>
    <xf numFmtId="0" fontId="2" fillId="0" borderId="0" xfId="1" applyFont="1" applyFill="1" applyProtection="1">
      <protection hidden="1"/>
    </xf>
    <xf numFmtId="0" fontId="2" fillId="0" borderId="4" xfId="1" applyFont="1" applyFill="1" applyBorder="1" applyAlignment="1" applyProtection="1">
      <alignment horizontal="right"/>
      <protection hidden="1"/>
    </xf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49" fontId="2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>
      <alignment horizontal="center"/>
    </xf>
    <xf numFmtId="49" fontId="2" fillId="0" borderId="1" xfId="1" applyNumberFormat="1" applyFont="1" applyFill="1" applyBorder="1" applyAlignment="1" applyProtection="1">
      <alignment vertical="center" wrapText="1" shrinkToFit="1"/>
      <protection hidden="1"/>
    </xf>
    <xf numFmtId="166" fontId="5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 applyProtection="1">
      <alignment horizontal="right" vertical="center"/>
      <protection hidden="1"/>
    </xf>
    <xf numFmtId="4" fontId="6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 applyProtection="1">
      <alignment horizontal="right" vertical="center"/>
      <protection hidden="1"/>
    </xf>
    <xf numFmtId="164" fontId="2" fillId="0" borderId="1" xfId="1" applyNumberFormat="1" applyFont="1" applyFill="1" applyBorder="1" applyAlignment="1" applyProtection="1">
      <alignment vertical="center"/>
      <protection hidden="1"/>
    </xf>
    <xf numFmtId="49" fontId="3" fillId="0" borderId="1" xfId="1" applyNumberFormat="1" applyFont="1" applyFill="1" applyBorder="1" applyAlignment="1" applyProtection="1">
      <alignment horizontal="center" vertical="center"/>
      <protection hidden="1"/>
    </xf>
    <xf numFmtId="49" fontId="3" fillId="0" borderId="1" xfId="1" applyNumberFormat="1" applyFont="1" applyFill="1" applyBorder="1" applyAlignment="1" applyProtection="1">
      <alignment vertical="center" wrapText="1" shrinkToFit="1"/>
      <protection hidden="1"/>
    </xf>
    <xf numFmtId="164" fontId="3" fillId="0" borderId="1" xfId="1" applyNumberFormat="1" applyFont="1" applyFill="1" applyBorder="1" applyAlignment="1" applyProtection="1">
      <alignment vertical="center"/>
      <protection hidden="1"/>
    </xf>
    <xf numFmtId="164" fontId="3" fillId="0" borderId="1" xfId="1" applyNumberFormat="1" applyFont="1" applyFill="1" applyBorder="1" applyAlignment="1" applyProtection="1">
      <alignment horizontal="right" vertical="center"/>
      <protection hidden="1"/>
    </xf>
    <xf numFmtId="165" fontId="3" fillId="0" borderId="1" xfId="1" applyNumberFormat="1" applyFont="1" applyFill="1" applyBorder="1" applyAlignment="1" applyProtection="1">
      <alignment horizontal="right" vertical="center"/>
      <protection hidden="1"/>
    </xf>
    <xf numFmtId="166" fontId="6" fillId="0" borderId="1" xfId="0" applyNumberFormat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vertical="center" wrapText="1"/>
    </xf>
    <xf numFmtId="2" fontId="2" fillId="0" borderId="1" xfId="1" applyNumberFormat="1" applyFont="1" applyFill="1" applyBorder="1" applyAlignment="1">
      <alignment vertical="center"/>
    </xf>
    <xf numFmtId="49" fontId="3" fillId="0" borderId="2" xfId="1" applyNumberFormat="1" applyFont="1" applyFill="1" applyBorder="1" applyAlignment="1" applyProtection="1">
      <alignment horizontal="left" vertical="center"/>
      <protection hidden="1"/>
    </xf>
    <xf numFmtId="49" fontId="3" fillId="0" borderId="3" xfId="1" applyNumberFormat="1" applyFont="1" applyFill="1" applyBorder="1" applyAlignment="1" applyProtection="1">
      <alignment horizontal="left" vertical="center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showGridLines="0" tabSelected="1" topLeftCell="A49" zoomScale="115" zoomScaleNormal="115" workbookViewId="0">
      <selection activeCell="B59" sqref="B59"/>
    </sheetView>
  </sheetViews>
  <sheetFormatPr defaultColWidth="9.140625" defaultRowHeight="18.75" x14ac:dyDescent="0.3"/>
  <cols>
    <col min="1" max="1" width="9.7109375" style="5" customWidth="1"/>
    <col min="2" max="2" width="72" style="8" customWidth="1"/>
    <col min="3" max="4" width="20.7109375" style="3" customWidth="1"/>
    <col min="5" max="5" width="18.28515625" style="3" customWidth="1"/>
    <col min="6" max="195" width="9.140625" style="3" customWidth="1"/>
    <col min="196" max="16384" width="9.140625" style="3"/>
  </cols>
  <sheetData>
    <row r="1" spans="1:5" x14ac:dyDescent="0.3">
      <c r="A1" s="1"/>
      <c r="B1" s="6"/>
      <c r="C1" s="2"/>
      <c r="D1" s="17" t="s">
        <v>91</v>
      </c>
      <c r="E1" s="17"/>
    </row>
    <row r="2" spans="1:5" ht="51" customHeight="1" x14ac:dyDescent="0.3">
      <c r="A2" s="16" t="s">
        <v>106</v>
      </c>
      <c r="B2" s="16"/>
      <c r="C2" s="16"/>
      <c r="D2" s="16"/>
      <c r="E2" s="16"/>
    </row>
    <row r="3" spans="1:5" x14ac:dyDescent="0.3">
      <c r="A3" s="4"/>
      <c r="B3" s="7"/>
      <c r="C3" s="2"/>
      <c r="D3" s="2"/>
    </row>
    <row r="4" spans="1:5" x14ac:dyDescent="0.3">
      <c r="A4" s="4"/>
      <c r="B4" s="7"/>
      <c r="C4" s="18"/>
      <c r="D4" s="19" t="s">
        <v>92</v>
      </c>
      <c r="E4" s="19"/>
    </row>
    <row r="5" spans="1:5" ht="73.5" customHeight="1" x14ac:dyDescent="0.3">
      <c r="A5" s="9" t="s">
        <v>89</v>
      </c>
      <c r="B5" s="10" t="s">
        <v>90</v>
      </c>
      <c r="C5" s="9" t="s">
        <v>102</v>
      </c>
      <c r="D5" s="9" t="s">
        <v>103</v>
      </c>
      <c r="E5" s="9" t="s">
        <v>99</v>
      </c>
    </row>
    <row r="6" spans="1:5" s="11" customFormat="1" x14ac:dyDescent="0.3">
      <c r="A6" s="20">
        <v>1</v>
      </c>
      <c r="B6" s="21">
        <v>2</v>
      </c>
      <c r="C6" s="22">
        <v>3</v>
      </c>
      <c r="D6" s="23">
        <v>4</v>
      </c>
      <c r="E6" s="24">
        <v>5</v>
      </c>
    </row>
    <row r="7" spans="1:5" ht="37.5" x14ac:dyDescent="0.3">
      <c r="A7" s="20" t="s">
        <v>49</v>
      </c>
      <c r="B7" s="25" t="s">
        <v>48</v>
      </c>
      <c r="C7" s="26">
        <v>11820.68</v>
      </c>
      <c r="D7" s="27">
        <v>6336.12</v>
      </c>
      <c r="E7" s="28">
        <f>ROUND(D7/C7*100,1)</f>
        <v>53.6</v>
      </c>
    </row>
    <row r="8" spans="1:5" ht="56.25" x14ac:dyDescent="0.3">
      <c r="A8" s="20" t="s">
        <v>50</v>
      </c>
      <c r="B8" s="25" t="s">
        <v>47</v>
      </c>
      <c r="C8" s="29">
        <v>60839.77</v>
      </c>
      <c r="D8" s="30">
        <v>40943.03</v>
      </c>
      <c r="E8" s="28">
        <f t="shared" ref="E8:E60" si="0">ROUND(D8/C8*100,1)</f>
        <v>67.3</v>
      </c>
    </row>
    <row r="9" spans="1:5" ht="62.25" customHeight="1" x14ac:dyDescent="0.3">
      <c r="A9" s="20" t="s">
        <v>51</v>
      </c>
      <c r="B9" s="25" t="s">
        <v>46</v>
      </c>
      <c r="C9" s="26">
        <v>728320.75</v>
      </c>
      <c r="D9" s="27">
        <v>539136.13</v>
      </c>
      <c r="E9" s="28">
        <f t="shared" si="0"/>
        <v>74</v>
      </c>
    </row>
    <row r="10" spans="1:5" x14ac:dyDescent="0.3">
      <c r="A10" s="20" t="s">
        <v>52</v>
      </c>
      <c r="B10" s="25" t="s">
        <v>45</v>
      </c>
      <c r="C10" s="26">
        <v>43.7</v>
      </c>
      <c r="D10" s="31">
        <v>0</v>
      </c>
      <c r="E10" s="28">
        <f t="shared" si="0"/>
        <v>0</v>
      </c>
    </row>
    <row r="11" spans="1:5" ht="44.25" customHeight="1" x14ac:dyDescent="0.3">
      <c r="A11" s="20" t="s">
        <v>53</v>
      </c>
      <c r="B11" s="25" t="s">
        <v>44</v>
      </c>
      <c r="C11" s="26">
        <v>135061.06</v>
      </c>
      <c r="D11" s="27">
        <v>100072.18</v>
      </c>
      <c r="E11" s="28">
        <f t="shared" si="0"/>
        <v>74.099999999999994</v>
      </c>
    </row>
    <row r="12" spans="1:5" x14ac:dyDescent="0.3">
      <c r="A12" s="20" t="s">
        <v>93</v>
      </c>
      <c r="B12" s="25" t="s">
        <v>94</v>
      </c>
      <c r="C12" s="32">
        <v>38455.980000000003</v>
      </c>
      <c r="D12" s="31">
        <v>38455.980000000003</v>
      </c>
      <c r="E12" s="28">
        <v>0</v>
      </c>
    </row>
    <row r="13" spans="1:5" x14ac:dyDescent="0.3">
      <c r="A13" s="20" t="s">
        <v>54</v>
      </c>
      <c r="B13" s="25" t="s">
        <v>43</v>
      </c>
      <c r="C13" s="26">
        <v>30838.83</v>
      </c>
      <c r="D13" s="31">
        <v>0</v>
      </c>
      <c r="E13" s="28">
        <f t="shared" si="0"/>
        <v>0</v>
      </c>
    </row>
    <row r="14" spans="1:5" ht="37.5" x14ac:dyDescent="0.3">
      <c r="A14" s="20" t="s">
        <v>104</v>
      </c>
      <c r="B14" s="25" t="s">
        <v>105</v>
      </c>
      <c r="C14" s="26">
        <v>13950</v>
      </c>
      <c r="D14" s="31">
        <v>0</v>
      </c>
      <c r="E14" s="28">
        <f t="shared" si="0"/>
        <v>0</v>
      </c>
    </row>
    <row r="15" spans="1:5" x14ac:dyDescent="0.3">
      <c r="A15" s="20" t="s">
        <v>55</v>
      </c>
      <c r="B15" s="25" t="s">
        <v>42</v>
      </c>
      <c r="C15" s="26">
        <v>751017.03</v>
      </c>
      <c r="D15" s="27">
        <v>433928.89</v>
      </c>
      <c r="E15" s="28">
        <f t="shared" si="0"/>
        <v>57.8</v>
      </c>
    </row>
    <row r="16" spans="1:5" x14ac:dyDescent="0.3">
      <c r="A16" s="33" t="s">
        <v>56</v>
      </c>
      <c r="B16" s="34" t="s">
        <v>41</v>
      </c>
      <c r="C16" s="35">
        <f>SUM(C7:C15)</f>
        <v>1770347.7999999998</v>
      </c>
      <c r="D16" s="36">
        <f>SUM(D7:D15)</f>
        <v>1158872.33</v>
      </c>
      <c r="E16" s="37">
        <f t="shared" si="0"/>
        <v>65.5</v>
      </c>
    </row>
    <row r="17" spans="1:5" x14ac:dyDescent="0.3">
      <c r="A17" s="20" t="s">
        <v>57</v>
      </c>
      <c r="B17" s="25" t="s">
        <v>40</v>
      </c>
      <c r="C17" s="38">
        <v>27147.13</v>
      </c>
      <c r="D17" s="27">
        <v>20941.18</v>
      </c>
      <c r="E17" s="28">
        <f t="shared" si="0"/>
        <v>77.099999999999994</v>
      </c>
    </row>
    <row r="18" spans="1:5" ht="36" customHeight="1" x14ac:dyDescent="0.3">
      <c r="A18" s="20" t="s">
        <v>58</v>
      </c>
      <c r="B18" s="25" t="s">
        <v>39</v>
      </c>
      <c r="C18" s="38">
        <v>172978.46</v>
      </c>
      <c r="D18" s="27">
        <v>118483.34</v>
      </c>
      <c r="E18" s="28">
        <f t="shared" si="0"/>
        <v>68.5</v>
      </c>
    </row>
    <row r="19" spans="1:5" ht="37.5" x14ac:dyDescent="0.3">
      <c r="A19" s="20" t="s">
        <v>59</v>
      </c>
      <c r="B19" s="25" t="s">
        <v>38</v>
      </c>
      <c r="C19" s="38">
        <v>25575.33</v>
      </c>
      <c r="D19" s="31">
        <v>12126.46</v>
      </c>
      <c r="E19" s="28">
        <f t="shared" si="0"/>
        <v>47.4</v>
      </c>
    </row>
    <row r="20" spans="1:5" ht="37.5" x14ac:dyDescent="0.3">
      <c r="A20" s="33" t="s">
        <v>60</v>
      </c>
      <c r="B20" s="34" t="s">
        <v>37</v>
      </c>
      <c r="C20" s="35">
        <f>SUM(C17:C19)</f>
        <v>225700.91999999998</v>
      </c>
      <c r="D20" s="36">
        <f>SUM(D17:D19)</f>
        <v>151550.97999999998</v>
      </c>
      <c r="E20" s="37">
        <f t="shared" si="0"/>
        <v>67.099999999999994</v>
      </c>
    </row>
    <row r="21" spans="1:5" x14ac:dyDescent="0.3">
      <c r="A21" s="20" t="s">
        <v>61</v>
      </c>
      <c r="B21" s="25" t="s">
        <v>36</v>
      </c>
      <c r="C21" s="26">
        <v>12476.6</v>
      </c>
      <c r="D21" s="27">
        <v>7839.95</v>
      </c>
      <c r="E21" s="28">
        <f t="shared" si="0"/>
        <v>62.8</v>
      </c>
    </row>
    <row r="22" spans="1:5" x14ac:dyDescent="0.3">
      <c r="A22" s="20" t="s">
        <v>62</v>
      </c>
      <c r="B22" s="25" t="s">
        <v>35</v>
      </c>
      <c r="C22" s="26">
        <v>142011.79999999999</v>
      </c>
      <c r="D22" s="27">
        <v>108819.89</v>
      </c>
      <c r="E22" s="28">
        <f t="shared" si="0"/>
        <v>76.599999999999994</v>
      </c>
    </row>
    <row r="23" spans="1:5" x14ac:dyDescent="0.3">
      <c r="A23" s="20" t="s">
        <v>63</v>
      </c>
      <c r="B23" s="25" t="s">
        <v>34</v>
      </c>
      <c r="C23" s="26">
        <v>41234.480000000003</v>
      </c>
      <c r="D23" s="27">
        <v>21211.34</v>
      </c>
      <c r="E23" s="28">
        <f t="shared" si="0"/>
        <v>51.4</v>
      </c>
    </row>
    <row r="24" spans="1:5" x14ac:dyDescent="0.3">
      <c r="A24" s="20" t="s">
        <v>64</v>
      </c>
      <c r="B24" s="25" t="s">
        <v>33</v>
      </c>
      <c r="C24" s="26">
        <v>682274.29</v>
      </c>
      <c r="D24" s="27">
        <v>462476.53</v>
      </c>
      <c r="E24" s="28">
        <f t="shared" si="0"/>
        <v>67.8</v>
      </c>
    </row>
    <row r="25" spans="1:5" x14ac:dyDescent="0.3">
      <c r="A25" s="20" t="s">
        <v>95</v>
      </c>
      <c r="B25" s="25" t="s">
        <v>96</v>
      </c>
      <c r="C25" s="32">
        <v>1844908.99</v>
      </c>
      <c r="D25" s="31">
        <v>1055626.56</v>
      </c>
      <c r="E25" s="28">
        <v>0</v>
      </c>
    </row>
    <row r="26" spans="1:5" x14ac:dyDescent="0.3">
      <c r="A26" s="20" t="s">
        <v>65</v>
      </c>
      <c r="B26" s="25" t="s">
        <v>32</v>
      </c>
      <c r="C26" s="26">
        <v>241004.74</v>
      </c>
      <c r="D26" s="27">
        <v>119631.73</v>
      </c>
      <c r="E26" s="28">
        <f t="shared" si="0"/>
        <v>49.6</v>
      </c>
    </row>
    <row r="27" spans="1:5" x14ac:dyDescent="0.3">
      <c r="A27" s="33" t="s">
        <v>66</v>
      </c>
      <c r="B27" s="34" t="s">
        <v>31</v>
      </c>
      <c r="C27" s="35">
        <f>SUM(C21:C26)</f>
        <v>2963910.9000000004</v>
      </c>
      <c r="D27" s="36">
        <f>SUM(D21:D26)</f>
        <v>1775606</v>
      </c>
      <c r="E27" s="37">
        <f t="shared" si="0"/>
        <v>59.9</v>
      </c>
    </row>
    <row r="28" spans="1:5" x14ac:dyDescent="0.3">
      <c r="A28" s="20" t="s">
        <v>67</v>
      </c>
      <c r="B28" s="25" t="s">
        <v>30</v>
      </c>
      <c r="C28" s="38">
        <v>235705.03</v>
      </c>
      <c r="D28" s="27">
        <v>134273.10999999999</v>
      </c>
      <c r="E28" s="28">
        <f t="shared" si="0"/>
        <v>57</v>
      </c>
    </row>
    <row r="29" spans="1:5" x14ac:dyDescent="0.3">
      <c r="A29" s="20" t="s">
        <v>68</v>
      </c>
      <c r="B29" s="25" t="s">
        <v>29</v>
      </c>
      <c r="C29" s="38">
        <v>36942.6</v>
      </c>
      <c r="D29" s="27">
        <v>8505.48</v>
      </c>
      <c r="E29" s="28">
        <f t="shared" si="0"/>
        <v>23</v>
      </c>
    </row>
    <row r="30" spans="1:5" x14ac:dyDescent="0.3">
      <c r="A30" s="20" t="s">
        <v>69</v>
      </c>
      <c r="B30" s="25" t="s">
        <v>28</v>
      </c>
      <c r="C30" s="38">
        <v>869610.01</v>
      </c>
      <c r="D30" s="27">
        <v>334513.7</v>
      </c>
      <c r="E30" s="28">
        <f t="shared" si="0"/>
        <v>38.5</v>
      </c>
    </row>
    <row r="31" spans="1:5" ht="37.5" x14ac:dyDescent="0.3">
      <c r="A31" s="20" t="s">
        <v>70</v>
      </c>
      <c r="B31" s="25" t="s">
        <v>27</v>
      </c>
      <c r="C31" s="38">
        <v>114539.14</v>
      </c>
      <c r="D31" s="27">
        <v>79828.55</v>
      </c>
      <c r="E31" s="28">
        <f t="shared" si="0"/>
        <v>69.7</v>
      </c>
    </row>
    <row r="32" spans="1:5" x14ac:dyDescent="0.3">
      <c r="A32" s="33" t="s">
        <v>71</v>
      </c>
      <c r="B32" s="34" t="s">
        <v>26</v>
      </c>
      <c r="C32" s="35">
        <f>SUM(C28:C31)</f>
        <v>1256796.78</v>
      </c>
      <c r="D32" s="36">
        <f>SUM(D28:D31)</f>
        <v>557120.84000000008</v>
      </c>
      <c r="E32" s="37">
        <f t="shared" si="0"/>
        <v>44.3</v>
      </c>
    </row>
    <row r="33" spans="1:5" x14ac:dyDescent="0.3">
      <c r="A33" s="20" t="s">
        <v>72</v>
      </c>
      <c r="B33" s="25" t="s">
        <v>25</v>
      </c>
      <c r="C33" s="38">
        <v>15542.86</v>
      </c>
      <c r="D33" s="27">
        <v>8399.7900000000009</v>
      </c>
      <c r="E33" s="28">
        <f t="shared" si="0"/>
        <v>54</v>
      </c>
    </row>
    <row r="34" spans="1:5" x14ac:dyDescent="0.3">
      <c r="A34" s="33" t="s">
        <v>73</v>
      </c>
      <c r="B34" s="34" t="s">
        <v>24</v>
      </c>
      <c r="C34" s="35">
        <f>C33</f>
        <v>15542.86</v>
      </c>
      <c r="D34" s="36">
        <f>D33</f>
        <v>8399.7900000000009</v>
      </c>
      <c r="E34" s="37">
        <f t="shared" si="0"/>
        <v>54</v>
      </c>
    </row>
    <row r="35" spans="1:5" x14ac:dyDescent="0.3">
      <c r="A35" s="20" t="s">
        <v>74</v>
      </c>
      <c r="B35" s="25" t="s">
        <v>23</v>
      </c>
      <c r="C35" s="38">
        <v>4961537.0999999996</v>
      </c>
      <c r="D35" s="27">
        <v>3632168.04</v>
      </c>
      <c r="E35" s="28">
        <f t="shared" si="0"/>
        <v>73.2</v>
      </c>
    </row>
    <row r="36" spans="1:5" x14ac:dyDescent="0.3">
      <c r="A36" s="20" t="s">
        <v>75</v>
      </c>
      <c r="B36" s="25" t="s">
        <v>22</v>
      </c>
      <c r="C36" s="38">
        <v>5891098.21</v>
      </c>
      <c r="D36" s="27">
        <v>4287673.0999999996</v>
      </c>
      <c r="E36" s="28">
        <f t="shared" si="0"/>
        <v>72.8</v>
      </c>
    </row>
    <row r="37" spans="1:5" x14ac:dyDescent="0.3">
      <c r="A37" s="20" t="s">
        <v>76</v>
      </c>
      <c r="B37" s="25" t="s">
        <v>21</v>
      </c>
      <c r="C37" s="38">
        <v>935532.12</v>
      </c>
      <c r="D37" s="27">
        <v>528089.43000000005</v>
      </c>
      <c r="E37" s="28">
        <f>ROUND(D37/C37*100,1)</f>
        <v>56.4</v>
      </c>
    </row>
    <row r="38" spans="1:5" ht="37.5" x14ac:dyDescent="0.3">
      <c r="A38" s="39" t="s">
        <v>100</v>
      </c>
      <c r="B38" s="40" t="s">
        <v>101</v>
      </c>
      <c r="C38" s="41">
        <v>1330.64</v>
      </c>
      <c r="D38" s="41">
        <v>802.24</v>
      </c>
      <c r="E38" s="28">
        <f>ROUND(D38/C38*100,1)</f>
        <v>60.3</v>
      </c>
    </row>
    <row r="39" spans="1:5" x14ac:dyDescent="0.3">
      <c r="A39" s="20" t="s">
        <v>77</v>
      </c>
      <c r="B39" s="25" t="s">
        <v>20</v>
      </c>
      <c r="C39" s="38">
        <v>299263.53999999998</v>
      </c>
      <c r="D39" s="27">
        <v>157880.44</v>
      </c>
      <c r="E39" s="28">
        <f t="shared" si="0"/>
        <v>52.8</v>
      </c>
    </row>
    <row r="40" spans="1:5" x14ac:dyDescent="0.3">
      <c r="A40" s="20" t="s">
        <v>78</v>
      </c>
      <c r="B40" s="25" t="s">
        <v>19</v>
      </c>
      <c r="C40" s="38">
        <v>315885.24</v>
      </c>
      <c r="D40" s="27">
        <v>217371.88</v>
      </c>
      <c r="E40" s="28">
        <f t="shared" si="0"/>
        <v>68.8</v>
      </c>
    </row>
    <row r="41" spans="1:5" x14ac:dyDescent="0.3">
      <c r="A41" s="33" t="s">
        <v>79</v>
      </c>
      <c r="B41" s="34" t="s">
        <v>18</v>
      </c>
      <c r="C41" s="35">
        <f>C35+C36+C37+C38+C39+C40</f>
        <v>12404646.849999998</v>
      </c>
      <c r="D41" s="36">
        <f>SUM(D35:D40)</f>
        <v>8823985.1300000008</v>
      </c>
      <c r="E41" s="37">
        <f t="shared" si="0"/>
        <v>71.099999999999994</v>
      </c>
    </row>
    <row r="42" spans="1:5" x14ac:dyDescent="0.3">
      <c r="A42" s="20" t="s">
        <v>80</v>
      </c>
      <c r="B42" s="25" t="s">
        <v>17</v>
      </c>
      <c r="C42" s="38">
        <v>747634.59</v>
      </c>
      <c r="D42" s="27">
        <v>498519.25</v>
      </c>
      <c r="E42" s="28">
        <f t="shared" si="0"/>
        <v>66.7</v>
      </c>
    </row>
    <row r="43" spans="1:5" x14ac:dyDescent="0.3">
      <c r="A43" s="20" t="s">
        <v>81</v>
      </c>
      <c r="B43" s="25" t="s">
        <v>16</v>
      </c>
      <c r="C43" s="38">
        <v>1560.2</v>
      </c>
      <c r="D43" s="27">
        <v>1532.3</v>
      </c>
      <c r="E43" s="28">
        <f t="shared" si="0"/>
        <v>98.2</v>
      </c>
    </row>
    <row r="44" spans="1:5" x14ac:dyDescent="0.3">
      <c r="A44" s="33" t="s">
        <v>82</v>
      </c>
      <c r="B44" s="34" t="s">
        <v>15</v>
      </c>
      <c r="C44" s="35">
        <f>C43+C42</f>
        <v>749194.78999999992</v>
      </c>
      <c r="D44" s="36">
        <f>D43+D42</f>
        <v>500051.55</v>
      </c>
      <c r="E44" s="37">
        <f t="shared" si="0"/>
        <v>66.7</v>
      </c>
    </row>
    <row r="45" spans="1:5" x14ac:dyDescent="0.3">
      <c r="A45" s="20" t="s">
        <v>83</v>
      </c>
      <c r="B45" s="25" t="s">
        <v>14</v>
      </c>
      <c r="C45" s="38">
        <v>4712.8999999999996</v>
      </c>
      <c r="D45" s="31">
        <v>2056.17</v>
      </c>
      <c r="E45" s="28">
        <f t="shared" si="0"/>
        <v>43.6</v>
      </c>
    </row>
    <row r="46" spans="1:5" x14ac:dyDescent="0.3">
      <c r="A46" s="33" t="s">
        <v>84</v>
      </c>
      <c r="B46" s="34" t="s">
        <v>13</v>
      </c>
      <c r="C46" s="35">
        <f>C45</f>
        <v>4712.8999999999996</v>
      </c>
      <c r="D46" s="36">
        <f>D45</f>
        <v>2056.17</v>
      </c>
      <c r="E46" s="37">
        <f t="shared" si="0"/>
        <v>43.6</v>
      </c>
    </row>
    <row r="47" spans="1:5" x14ac:dyDescent="0.3">
      <c r="A47" s="20">
        <v>1001</v>
      </c>
      <c r="B47" s="25" t="s">
        <v>12</v>
      </c>
      <c r="C47" s="38">
        <v>43352.32</v>
      </c>
      <c r="D47" s="27">
        <v>33517.730000000003</v>
      </c>
      <c r="E47" s="28">
        <f t="shared" si="0"/>
        <v>77.3</v>
      </c>
    </row>
    <row r="48" spans="1:5" x14ac:dyDescent="0.3">
      <c r="A48" s="20">
        <v>1003</v>
      </c>
      <c r="B48" s="25" t="s">
        <v>11</v>
      </c>
      <c r="C48" s="38">
        <v>210298.95</v>
      </c>
      <c r="D48" s="27">
        <v>121271.86</v>
      </c>
      <c r="E48" s="28">
        <f t="shared" si="0"/>
        <v>57.7</v>
      </c>
    </row>
    <row r="49" spans="1:5" x14ac:dyDescent="0.3">
      <c r="A49" s="20">
        <v>1004</v>
      </c>
      <c r="B49" s="25" t="s">
        <v>10</v>
      </c>
      <c r="C49" s="38">
        <v>537080.5</v>
      </c>
      <c r="D49" s="27">
        <v>318844.65000000002</v>
      </c>
      <c r="E49" s="28">
        <f t="shared" si="0"/>
        <v>59.4</v>
      </c>
    </row>
    <row r="50" spans="1:5" x14ac:dyDescent="0.3">
      <c r="A50" s="20">
        <v>1006</v>
      </c>
      <c r="B50" s="25" t="s">
        <v>9</v>
      </c>
      <c r="C50" s="38">
        <v>112711.03</v>
      </c>
      <c r="D50" s="27">
        <v>79842.350000000006</v>
      </c>
      <c r="E50" s="28">
        <f t="shared" si="0"/>
        <v>70.8</v>
      </c>
    </row>
    <row r="51" spans="1:5" x14ac:dyDescent="0.3">
      <c r="A51" s="33" t="s">
        <v>85</v>
      </c>
      <c r="B51" s="34" t="s">
        <v>8</v>
      </c>
      <c r="C51" s="35">
        <f>SUM(C47:C50)</f>
        <v>903442.8</v>
      </c>
      <c r="D51" s="36">
        <f>SUM(D47:D50)</f>
        <v>553476.59</v>
      </c>
      <c r="E51" s="37">
        <f t="shared" si="0"/>
        <v>61.3</v>
      </c>
    </row>
    <row r="52" spans="1:5" x14ac:dyDescent="0.3">
      <c r="A52" s="20">
        <v>1101</v>
      </c>
      <c r="B52" s="25" t="s">
        <v>7</v>
      </c>
      <c r="C52" s="38">
        <v>945039.03</v>
      </c>
      <c r="D52" s="27">
        <v>706524.55</v>
      </c>
      <c r="E52" s="28">
        <f t="shared" si="0"/>
        <v>74.8</v>
      </c>
    </row>
    <row r="53" spans="1:5" x14ac:dyDescent="0.3">
      <c r="A53" s="20">
        <v>1102</v>
      </c>
      <c r="B53" s="25" t="s">
        <v>6</v>
      </c>
      <c r="C53" s="38">
        <v>35730</v>
      </c>
      <c r="D53" s="27">
        <v>22294.15</v>
      </c>
      <c r="E53" s="28">
        <f t="shared" si="0"/>
        <v>62.4</v>
      </c>
    </row>
    <row r="54" spans="1:5" x14ac:dyDescent="0.3">
      <c r="A54" s="20" t="s">
        <v>97</v>
      </c>
      <c r="B54" s="25" t="s">
        <v>98</v>
      </c>
      <c r="C54" s="38">
        <v>2392.1999999999998</v>
      </c>
      <c r="D54" s="31">
        <v>2392.1999999999998</v>
      </c>
      <c r="E54" s="28">
        <f t="shared" si="0"/>
        <v>100</v>
      </c>
    </row>
    <row r="55" spans="1:5" x14ac:dyDescent="0.3">
      <c r="A55" s="33" t="s">
        <v>86</v>
      </c>
      <c r="B55" s="34" t="s">
        <v>5</v>
      </c>
      <c r="C55" s="35">
        <f>C52+C53+C54</f>
        <v>983161.23</v>
      </c>
      <c r="D55" s="36">
        <f>D52+D53+D54</f>
        <v>731210.9</v>
      </c>
      <c r="E55" s="37">
        <f t="shared" si="0"/>
        <v>74.400000000000006</v>
      </c>
    </row>
    <row r="56" spans="1:5" x14ac:dyDescent="0.3">
      <c r="A56" s="20">
        <v>1202</v>
      </c>
      <c r="B56" s="25" t="s">
        <v>4</v>
      </c>
      <c r="C56" s="38">
        <v>11600</v>
      </c>
      <c r="D56" s="27">
        <v>9492.31</v>
      </c>
      <c r="E56" s="28">
        <f t="shared" si="0"/>
        <v>81.8</v>
      </c>
    </row>
    <row r="57" spans="1:5" x14ac:dyDescent="0.3">
      <c r="A57" s="33" t="s">
        <v>87</v>
      </c>
      <c r="B57" s="34" t="s">
        <v>3</v>
      </c>
      <c r="C57" s="35">
        <f>C56</f>
        <v>11600</v>
      </c>
      <c r="D57" s="36">
        <f>D56</f>
        <v>9492.31</v>
      </c>
      <c r="E57" s="37">
        <f t="shared" si="0"/>
        <v>81.8</v>
      </c>
    </row>
    <row r="58" spans="1:5" ht="37.5" x14ac:dyDescent="0.3">
      <c r="A58" s="20">
        <v>1301</v>
      </c>
      <c r="B58" s="25" t="s">
        <v>2</v>
      </c>
      <c r="C58" s="26">
        <v>93286.63</v>
      </c>
      <c r="D58" s="27">
        <v>52281.120000000003</v>
      </c>
      <c r="E58" s="28">
        <f t="shared" si="0"/>
        <v>56</v>
      </c>
    </row>
    <row r="59" spans="1:5" ht="37.5" x14ac:dyDescent="0.3">
      <c r="A59" s="33" t="s">
        <v>88</v>
      </c>
      <c r="B59" s="34" t="s">
        <v>1</v>
      </c>
      <c r="C59" s="35">
        <f>C58</f>
        <v>93286.63</v>
      </c>
      <c r="D59" s="36">
        <f>D58</f>
        <v>52281.120000000003</v>
      </c>
      <c r="E59" s="37">
        <f t="shared" si="0"/>
        <v>56</v>
      </c>
    </row>
    <row r="60" spans="1:5" x14ac:dyDescent="0.3">
      <c r="A60" s="42" t="s">
        <v>0</v>
      </c>
      <c r="B60" s="43"/>
      <c r="C60" s="35">
        <f>C16+C20+C27+C32+C34+C41+C44+C46+C51+C55+C57+C59</f>
        <v>21382344.459999997</v>
      </c>
      <c r="D60" s="36">
        <f>D16+D20+D27+D32+D34+D41+D44+D46+D51+D55+D57+D59</f>
        <v>14324103.710000001</v>
      </c>
      <c r="E60" s="37">
        <f t="shared" si="0"/>
        <v>67</v>
      </c>
    </row>
    <row r="61" spans="1:5" x14ac:dyDescent="0.3">
      <c r="A61" s="12"/>
      <c r="B61" s="13"/>
      <c r="C61" s="14"/>
      <c r="D61" s="14"/>
      <c r="E61" s="15"/>
    </row>
    <row r="62" spans="1:5" x14ac:dyDescent="0.3">
      <c r="A62" s="1"/>
      <c r="B62" s="6"/>
      <c r="C62" s="2"/>
      <c r="D62" s="2"/>
    </row>
    <row r="63" spans="1:5" x14ac:dyDescent="0.3">
      <c r="A63" s="1"/>
      <c r="B63" s="6"/>
      <c r="C63" s="2"/>
      <c r="D63" s="2"/>
    </row>
    <row r="64" spans="1:5" x14ac:dyDescent="0.3">
      <c r="A64" s="1"/>
      <c r="B64" s="6"/>
      <c r="C64" s="2"/>
      <c r="D64" s="2"/>
    </row>
    <row r="65" spans="1:4" x14ac:dyDescent="0.3">
      <c r="A65" s="1"/>
      <c r="B65" s="6"/>
      <c r="C65" s="2"/>
      <c r="D65" s="2"/>
    </row>
    <row r="66" spans="1:4" x14ac:dyDescent="0.3">
      <c r="A66" s="1"/>
      <c r="B66" s="6"/>
      <c r="C66" s="2"/>
      <c r="D66" s="2"/>
    </row>
    <row r="67" spans="1:4" x14ac:dyDescent="0.3">
      <c r="A67" s="1"/>
      <c r="B67" s="6"/>
      <c r="C67" s="2"/>
      <c r="D67" s="2"/>
    </row>
    <row r="68" spans="1:4" x14ac:dyDescent="0.3">
      <c r="A68" s="1"/>
      <c r="B68" s="6"/>
      <c r="C68" s="2"/>
      <c r="D68" s="2"/>
    </row>
  </sheetData>
  <mergeCells count="4">
    <mergeCell ref="A2:E2"/>
    <mergeCell ref="A60:B60"/>
    <mergeCell ref="D1:E1"/>
    <mergeCell ref="D4:E4"/>
  </mergeCells>
  <pageMargins left="1.1811023622047245" right="0.39370078740157483" top="0.39370078740157483" bottom="0.39370078740157483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Мартынюк Никита Анатольевич</cp:lastModifiedBy>
  <cp:lastPrinted>2021-04-14T09:59:07Z</cp:lastPrinted>
  <dcterms:created xsi:type="dcterms:W3CDTF">2019-04-15T12:29:28Z</dcterms:created>
  <dcterms:modified xsi:type="dcterms:W3CDTF">2021-10-13T06:28:08Z</dcterms:modified>
</cp:coreProperties>
</file>